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72" windowWidth="9720" windowHeight="5988" tabRatio="640" activeTab="0"/>
  </bookViews>
  <sheets>
    <sheet name="2017" sheetId="1" r:id="rId1"/>
  </sheets>
  <definedNames>
    <definedName name="_xlnm.Print_Area" localSheetId="0">'2017'!$A$1:$N$35</definedName>
  </definedNames>
  <calcPr fullCalcOnLoad="1"/>
</workbook>
</file>

<file path=xl/sharedStrings.xml><?xml version="1.0" encoding="utf-8"?>
<sst xmlns="http://schemas.openxmlformats.org/spreadsheetml/2006/main" count="89" uniqueCount="65">
  <si>
    <t>январь</t>
  </si>
  <si>
    <t>февраль</t>
  </si>
  <si>
    <t>март</t>
  </si>
  <si>
    <t>апрель</t>
  </si>
  <si>
    <t>май</t>
  </si>
  <si>
    <t>июнь</t>
  </si>
  <si>
    <t>Виды пособий</t>
  </si>
  <si>
    <t>сентябрь</t>
  </si>
  <si>
    <t>октябрь</t>
  </si>
  <si>
    <t>ноябрь</t>
  </si>
  <si>
    <t>декабрь</t>
  </si>
  <si>
    <t>август</t>
  </si>
  <si>
    <t>На детей до 3-х лет :</t>
  </si>
  <si>
    <t>1.</t>
  </si>
  <si>
    <t>июль</t>
  </si>
  <si>
    <t>(применяется с даты рождения)</t>
  </si>
  <si>
    <t xml:space="preserve"> </t>
  </si>
  <si>
    <t>2.</t>
  </si>
  <si>
    <t>с 1 февр.</t>
  </si>
  <si>
    <t xml:space="preserve">с 1 мая </t>
  </si>
  <si>
    <t>2.1</t>
  </si>
  <si>
    <t>Семейные пособия</t>
  </si>
  <si>
    <t>2.2</t>
  </si>
  <si>
    <t>2.3</t>
  </si>
  <si>
    <t>- воспитываемых реб.-инвалида до 18 лет</t>
  </si>
  <si>
    <t>2.4</t>
  </si>
  <si>
    <t>2.5</t>
  </si>
  <si>
    <t xml:space="preserve">- родители военнослужащие срочной службы </t>
  </si>
  <si>
    <t>- родители  инвалиды I или II гр.</t>
  </si>
  <si>
    <t>3.</t>
  </si>
  <si>
    <t>4.</t>
  </si>
  <si>
    <t>4.1</t>
  </si>
  <si>
    <t>4.2</t>
  </si>
  <si>
    <t>В связи с рождением:</t>
  </si>
  <si>
    <t>- воспитыв. дет. инфицирован. вир. иммунодеф.</t>
  </si>
  <si>
    <t>Дополнительно назначаются пособия:</t>
  </si>
  <si>
    <t>На реб. в возрасте от 3 до 18 лет, инфицир. вирусом иммунодефицита (50% БПМ)</t>
  </si>
  <si>
    <t>На др. детей старше 3-х лет из отдельных категорий семей: (50% БПМ)</t>
  </si>
  <si>
    <t>- в управлении по труду, занятости и соцзащ. по уходу за ребенком-инвалидом в возрасте до 18 лет (100% БПМ)</t>
  </si>
  <si>
    <t>- в "РЦ гигиены, эпидем. и обществ. здоровья" на ребенка в возрасте до 18 лет, инфицирован. вирусом иммунодефицита (70% БПМ)</t>
  </si>
  <si>
    <t>Среднемесячная зарплата работников  республики по кварталам (для ДП до 3-х)</t>
  </si>
  <si>
    <t>Начальник отдела социального страхования Миноблуправления ФСЗН</t>
  </si>
  <si>
    <t>С.А.Карари</t>
  </si>
  <si>
    <t>2.6</t>
  </si>
  <si>
    <t>На детей  от 3 до 18 лет в период воспитания ребенка в возрасте до 3 лет (50% БПМ)</t>
  </si>
  <si>
    <t>с 1 августа</t>
  </si>
  <si>
    <t>с 1 ноября</t>
  </si>
  <si>
    <t xml:space="preserve">Пособие по материнству женщине, ставшей на учет до 12 нед.беремен. (БПМ)                           </t>
  </si>
  <si>
    <t>- первого ребенка (10 БПМ)</t>
  </si>
  <si>
    <t>- 2-го и послед. детей (14 БПМ)</t>
  </si>
  <si>
    <t>- на первого ребенка (35% ср. мес. з/пл раб.)</t>
  </si>
  <si>
    <t>- на 2-го и послед. детей (40% ср. мес. з/пл раб.)</t>
  </si>
  <si>
    <t>- на ребенка-инвалида  (45% ср. мес. з/пл раб.)</t>
  </si>
  <si>
    <t>Размеры пособий  (руб.коп.) по месяцам</t>
  </si>
  <si>
    <t>№ п/п</t>
  </si>
  <si>
    <t>На ребенка-инвалида в возрасте от 3-х до 18 лет                (70% БПМ)</t>
  </si>
  <si>
    <t>II кв. 2017</t>
  </si>
  <si>
    <t xml:space="preserve">Пособие на погребение </t>
  </si>
  <si>
    <t>IV кв. 2017</t>
  </si>
  <si>
    <t xml:space="preserve"> Размеры ежемесячных государственных пособий в 2018 году  </t>
  </si>
  <si>
    <t>II кв. 2018</t>
  </si>
  <si>
    <t>- с III или IV степенью утраты здоровья (120%БПМ)  с 01.07.2017</t>
  </si>
  <si>
    <t>Бюджет прожиточного минимума (БПМ) в среднем на душу населения - в ценах: сентября 2017г. - 197,81 руб., декабря 2017 - 199,32 руб.</t>
  </si>
  <si>
    <t xml:space="preserve"> в ценах: </t>
  </si>
  <si>
    <r>
      <t>марта 2018 - 206,58 руб., июня 2018 - 213,67 руб.</t>
    </r>
    <r>
      <rPr>
        <b/>
        <sz val="14"/>
        <color indexed="9"/>
        <rFont val="Times New Roman"/>
        <family val="1"/>
      </rPr>
      <t>,</t>
    </r>
    <r>
      <rPr>
        <b/>
        <sz val="14"/>
        <rFont val="Times New Roman"/>
        <family val="1"/>
      </rPr>
      <t xml:space="preserve"> сентября 2018 -  214,21 руб.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</si>
</sst>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0.000%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 wrapText="1"/>
    </xf>
    <xf numFmtId="16" fontId="7" fillId="0" borderId="10" xfId="0" applyNumberFormat="1" applyFont="1" applyBorder="1" applyAlignment="1">
      <alignment horizontal="left"/>
    </xf>
    <xf numFmtId="1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justify"/>
    </xf>
    <xf numFmtId="49" fontId="7" fillId="0" borderId="11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" fontId="6" fillId="0" borderId="11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49" fontId="7" fillId="0" borderId="13" xfId="0" applyNumberFormat="1" applyFont="1" applyBorder="1" applyAlignment="1">
      <alignment horizontal="left" vertical="justify"/>
    </xf>
    <xf numFmtId="49" fontId="7" fillId="0" borderId="14" xfId="0" applyNumberFormat="1" applyFont="1" applyBorder="1" applyAlignment="1">
      <alignment horizontal="left" vertical="justify"/>
    </xf>
    <xf numFmtId="0" fontId="7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 horizontal="left" vertical="center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4" fontId="6" fillId="0" borderId="1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70" zoomScaleNormal="70" zoomScaleSheetLayoutView="100" zoomScalePageLayoutView="0" workbookViewId="0" topLeftCell="A1">
      <pane xSplit="2" ySplit="6" topLeftCell="E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27" sqref="N27:N28"/>
    </sheetView>
  </sheetViews>
  <sheetFormatPr defaultColWidth="9.125" defaultRowHeight="12.75"/>
  <cols>
    <col min="1" max="1" width="3.875" style="13" customWidth="1"/>
    <col min="2" max="2" width="61.00390625" style="15" customWidth="1"/>
    <col min="3" max="3" width="14.50390625" style="15" customWidth="1"/>
    <col min="4" max="8" width="12.75390625" style="15" customWidth="1"/>
    <col min="9" max="9" width="12.75390625" style="14" customWidth="1"/>
    <col min="10" max="12" width="14.50390625" style="14" customWidth="1"/>
    <col min="13" max="14" width="14.50390625" style="42" customWidth="1"/>
    <col min="15" max="15" width="15.50390625" style="14" customWidth="1"/>
    <col min="16" max="16384" width="9.125" style="15" customWidth="1"/>
  </cols>
  <sheetData>
    <row r="1" spans="1:14" ht="27.75" customHeight="1">
      <c r="A1" s="53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4" customHeight="1">
      <c r="A2" s="65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2:14" ht="21" customHeight="1">
      <c r="B3" s="51"/>
      <c r="C3" s="51"/>
      <c r="D3" s="51"/>
      <c r="E3" s="51"/>
      <c r="F3" s="51"/>
      <c r="G3" s="52" t="s">
        <v>63</v>
      </c>
      <c r="H3" s="26" t="s">
        <v>64</v>
      </c>
      <c r="I3" s="51"/>
      <c r="J3" s="51"/>
      <c r="K3" s="51"/>
      <c r="L3" s="51"/>
      <c r="M3" s="51"/>
      <c r="N3" s="51"/>
    </row>
    <row r="4" spans="2:7" ht="22.5" customHeight="1">
      <c r="B4" s="14"/>
      <c r="G4" s="13"/>
    </row>
    <row r="5" spans="1:14" s="14" customFormat="1" ht="18.75" customHeight="1">
      <c r="A5" s="55" t="s">
        <v>54</v>
      </c>
      <c r="B5" s="57" t="s">
        <v>6</v>
      </c>
      <c r="C5" s="77" t="s">
        <v>53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s="43" customFormat="1" ht="15.75" customHeight="1">
      <c r="A6" s="56"/>
      <c r="B6" s="58"/>
      <c r="C6" s="16" t="s">
        <v>0</v>
      </c>
      <c r="D6" s="17" t="s">
        <v>1</v>
      </c>
      <c r="E6" s="17" t="s">
        <v>2</v>
      </c>
      <c r="F6" s="17" t="s">
        <v>3</v>
      </c>
      <c r="G6" s="17" t="s">
        <v>4</v>
      </c>
      <c r="H6" s="17" t="s">
        <v>5</v>
      </c>
      <c r="I6" s="17" t="s">
        <v>14</v>
      </c>
      <c r="J6" s="17" t="s">
        <v>11</v>
      </c>
      <c r="K6" s="17" t="s">
        <v>7</v>
      </c>
      <c r="L6" s="17" t="s">
        <v>8</v>
      </c>
      <c r="M6" s="18" t="s">
        <v>9</v>
      </c>
      <c r="N6" s="18" t="s">
        <v>10</v>
      </c>
    </row>
    <row r="7" spans="1:14" s="14" customFormat="1" ht="32.25" customHeight="1">
      <c r="A7" s="19" t="s">
        <v>13</v>
      </c>
      <c r="B7" s="20" t="s">
        <v>47</v>
      </c>
      <c r="C7" s="1">
        <v>197.81</v>
      </c>
      <c r="D7" s="1">
        <v>199.32</v>
      </c>
      <c r="E7" s="1">
        <v>199.32</v>
      </c>
      <c r="F7" s="1">
        <v>199.32</v>
      </c>
      <c r="G7" s="1">
        <v>206.58</v>
      </c>
      <c r="H7" s="1">
        <v>206.58</v>
      </c>
      <c r="I7" s="1">
        <v>206.58</v>
      </c>
      <c r="J7" s="1">
        <v>213.67</v>
      </c>
      <c r="K7" s="1">
        <v>213.67</v>
      </c>
      <c r="L7" s="1">
        <v>213.67</v>
      </c>
      <c r="M7" s="1">
        <v>214.21</v>
      </c>
      <c r="N7" s="1">
        <f>M7</f>
        <v>214.21</v>
      </c>
    </row>
    <row r="8" spans="1:14" s="14" customFormat="1" ht="15.75" customHeight="1">
      <c r="A8" s="21"/>
      <c r="B8" s="22" t="s">
        <v>15</v>
      </c>
      <c r="C8" s="2" t="s">
        <v>46</v>
      </c>
      <c r="D8" s="2" t="s">
        <v>18</v>
      </c>
      <c r="E8" s="2" t="s">
        <v>18</v>
      </c>
      <c r="F8" s="2" t="s">
        <v>18</v>
      </c>
      <c r="G8" s="2" t="s">
        <v>19</v>
      </c>
      <c r="H8" s="2" t="s">
        <v>19</v>
      </c>
      <c r="I8" s="2" t="s">
        <v>19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46</v>
      </c>
    </row>
    <row r="9" spans="1:14" s="14" customFormat="1" ht="18" customHeight="1">
      <c r="A9" s="23" t="s">
        <v>17</v>
      </c>
      <c r="B9" s="24" t="s">
        <v>21</v>
      </c>
      <c r="C9" s="61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s="14" customFormat="1" ht="18" customHeight="1">
      <c r="A10" s="23" t="s">
        <v>20</v>
      </c>
      <c r="B10" s="24" t="s">
        <v>33</v>
      </c>
      <c r="C10" s="62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1:14" s="14" customFormat="1" ht="21.75" customHeight="1">
      <c r="A11" s="23"/>
      <c r="B11" s="25" t="s">
        <v>48</v>
      </c>
      <c r="C11" s="5">
        <f>C7*10</f>
        <v>1978.1</v>
      </c>
      <c r="D11" s="5">
        <f aca="true" t="shared" si="0" ref="D11:L11">D7*10</f>
        <v>1993.1999999999998</v>
      </c>
      <c r="E11" s="5">
        <f t="shared" si="0"/>
        <v>1993.1999999999998</v>
      </c>
      <c r="F11" s="5">
        <f t="shared" si="0"/>
        <v>1993.1999999999998</v>
      </c>
      <c r="G11" s="5">
        <f t="shared" si="0"/>
        <v>2065.8</v>
      </c>
      <c r="H11" s="5">
        <f t="shared" si="0"/>
        <v>2065.8</v>
      </c>
      <c r="I11" s="5">
        <f t="shared" si="0"/>
        <v>2065.8</v>
      </c>
      <c r="J11" s="5">
        <f t="shared" si="0"/>
        <v>2136.7</v>
      </c>
      <c r="K11" s="5">
        <f t="shared" si="0"/>
        <v>2136.7</v>
      </c>
      <c r="L11" s="5">
        <f t="shared" si="0"/>
        <v>2136.7</v>
      </c>
      <c r="M11" s="5">
        <v>2142.1</v>
      </c>
      <c r="N11" s="5">
        <f>M11</f>
        <v>2142.1</v>
      </c>
    </row>
    <row r="12" spans="1:14" s="14" customFormat="1" ht="21.75" customHeight="1">
      <c r="A12" s="23"/>
      <c r="B12" s="25" t="s">
        <v>49</v>
      </c>
      <c r="C12" s="5">
        <f>C7*14</f>
        <v>2769.34</v>
      </c>
      <c r="D12" s="5">
        <f aca="true" t="shared" si="1" ref="D12:L12">D7*14</f>
        <v>2790.48</v>
      </c>
      <c r="E12" s="5">
        <f t="shared" si="1"/>
        <v>2790.48</v>
      </c>
      <c r="F12" s="5">
        <f t="shared" si="1"/>
        <v>2790.48</v>
      </c>
      <c r="G12" s="5">
        <f t="shared" si="1"/>
        <v>2892.1200000000003</v>
      </c>
      <c r="H12" s="5">
        <f t="shared" si="1"/>
        <v>2892.1200000000003</v>
      </c>
      <c r="I12" s="5">
        <f t="shared" si="1"/>
        <v>2892.1200000000003</v>
      </c>
      <c r="J12" s="5">
        <f t="shared" si="1"/>
        <v>2991.3799999999997</v>
      </c>
      <c r="K12" s="5">
        <f t="shared" si="1"/>
        <v>2991.3799999999997</v>
      </c>
      <c r="L12" s="5">
        <f t="shared" si="1"/>
        <v>2991.3799999999997</v>
      </c>
      <c r="M12" s="5">
        <v>2998.94</v>
      </c>
      <c r="N12" s="5">
        <f>M12</f>
        <v>2998.94</v>
      </c>
    </row>
    <row r="13" spans="1:14" s="26" customFormat="1" ht="19.5" customHeight="1">
      <c r="A13" s="21"/>
      <c r="B13" s="22" t="s">
        <v>15</v>
      </c>
      <c r="C13" s="3" t="s">
        <v>46</v>
      </c>
      <c r="D13" s="2" t="s">
        <v>18</v>
      </c>
      <c r="E13" s="2" t="s">
        <v>18</v>
      </c>
      <c r="F13" s="2" t="s">
        <v>18</v>
      </c>
      <c r="G13" s="2" t="s">
        <v>19</v>
      </c>
      <c r="H13" s="2" t="s">
        <v>19</v>
      </c>
      <c r="I13" s="2" t="s">
        <v>19</v>
      </c>
      <c r="J13" s="2" t="s">
        <v>45</v>
      </c>
      <c r="K13" s="2" t="s">
        <v>45</v>
      </c>
      <c r="L13" s="2" t="s">
        <v>45</v>
      </c>
      <c r="M13" s="2" t="s">
        <v>46</v>
      </c>
      <c r="N13" s="2" t="s">
        <v>46</v>
      </c>
    </row>
    <row r="14" spans="1:14" s="14" customFormat="1" ht="15.75" customHeight="1">
      <c r="A14" s="23" t="s">
        <v>22</v>
      </c>
      <c r="B14" s="21" t="s">
        <v>12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7"/>
      <c r="N14" s="7"/>
    </row>
    <row r="15" spans="1:15" s="14" customFormat="1" ht="18.75" customHeight="1">
      <c r="A15" s="21"/>
      <c r="B15" s="25" t="s">
        <v>50</v>
      </c>
      <c r="C15" s="9">
        <v>278.88</v>
      </c>
      <c r="D15" s="5">
        <f>D32*0.35</f>
        <v>312.025</v>
      </c>
      <c r="E15" s="5">
        <v>312.025</v>
      </c>
      <c r="F15" s="5">
        <v>312.025</v>
      </c>
      <c r="G15" s="5">
        <v>312.025</v>
      </c>
      <c r="H15" s="5">
        <v>312.025</v>
      </c>
      <c r="I15" s="5">
        <v>312.025</v>
      </c>
      <c r="J15" s="5">
        <f>J32*0.35</f>
        <v>329.03499999999997</v>
      </c>
      <c r="K15" s="5">
        <v>329.03499999999997</v>
      </c>
      <c r="L15" s="5">
        <v>329.03499999999997</v>
      </c>
      <c r="M15" s="5">
        <v>329.03499999999997</v>
      </c>
      <c r="N15" s="5">
        <v>329.03499999999997</v>
      </c>
      <c r="O15" s="44"/>
    </row>
    <row r="16" spans="1:14" s="14" customFormat="1" ht="21.75" customHeight="1">
      <c r="A16" s="21"/>
      <c r="B16" s="25" t="s">
        <v>51</v>
      </c>
      <c r="C16" s="9">
        <v>318.72</v>
      </c>
      <c r="D16" s="5">
        <f>D32*0.4</f>
        <v>356.6</v>
      </c>
      <c r="E16" s="5">
        <f>D16</f>
        <v>356.6</v>
      </c>
      <c r="F16" s="5">
        <f>D16</f>
        <v>356.6</v>
      </c>
      <c r="G16" s="5">
        <f>D16</f>
        <v>356.6</v>
      </c>
      <c r="H16" s="5">
        <f>D16</f>
        <v>356.6</v>
      </c>
      <c r="I16" s="5">
        <f>D16</f>
        <v>356.6</v>
      </c>
      <c r="J16" s="5">
        <f>J32*0.4</f>
        <v>376.04</v>
      </c>
      <c r="K16" s="5">
        <v>376.04</v>
      </c>
      <c r="L16" s="5">
        <v>376.04</v>
      </c>
      <c r="M16" s="5">
        <v>376.04</v>
      </c>
      <c r="N16" s="5">
        <v>376.04</v>
      </c>
    </row>
    <row r="17" spans="1:14" ht="21.75" customHeight="1">
      <c r="A17" s="21"/>
      <c r="B17" s="25" t="s">
        <v>52</v>
      </c>
      <c r="C17" s="9">
        <v>358.56</v>
      </c>
      <c r="D17" s="5">
        <f>D32*0.45</f>
        <v>401.175</v>
      </c>
      <c r="E17" s="5">
        <f>D17</f>
        <v>401.175</v>
      </c>
      <c r="F17" s="5">
        <f>D17</f>
        <v>401.175</v>
      </c>
      <c r="G17" s="5">
        <f>D17</f>
        <v>401.175</v>
      </c>
      <c r="H17" s="5">
        <f>D17</f>
        <v>401.175</v>
      </c>
      <c r="I17" s="5">
        <f>D17</f>
        <v>401.175</v>
      </c>
      <c r="J17" s="5">
        <f>J32*0.45</f>
        <v>423.045</v>
      </c>
      <c r="K17" s="5">
        <v>423.045</v>
      </c>
      <c r="L17" s="5">
        <v>423.045</v>
      </c>
      <c r="M17" s="5">
        <v>423.045</v>
      </c>
      <c r="N17" s="5">
        <v>423.045</v>
      </c>
    </row>
    <row r="18" spans="1:14" s="45" customFormat="1" ht="32.25" customHeight="1">
      <c r="A18" s="27" t="s">
        <v>23</v>
      </c>
      <c r="B18" s="28" t="s">
        <v>55</v>
      </c>
      <c r="C18" s="5">
        <v>138.47</v>
      </c>
      <c r="D18" s="5">
        <f>D7*0.7</f>
        <v>139.52399999999997</v>
      </c>
      <c r="E18" s="5">
        <f>D18</f>
        <v>139.52399999999997</v>
      </c>
      <c r="F18" s="5">
        <f>D18</f>
        <v>139.52399999999997</v>
      </c>
      <c r="G18" s="5">
        <f aca="true" t="shared" si="2" ref="G18:L18">G7*0.7</f>
        <v>144.606</v>
      </c>
      <c r="H18" s="5">
        <f t="shared" si="2"/>
        <v>144.606</v>
      </c>
      <c r="I18" s="5">
        <f t="shared" si="2"/>
        <v>144.606</v>
      </c>
      <c r="J18" s="5">
        <f t="shared" si="2"/>
        <v>149.569</v>
      </c>
      <c r="K18" s="5">
        <f t="shared" si="2"/>
        <v>149.569</v>
      </c>
      <c r="L18" s="5">
        <f t="shared" si="2"/>
        <v>149.569</v>
      </c>
      <c r="M18" s="5">
        <v>149.95</v>
      </c>
      <c r="N18" s="5">
        <v>149.95</v>
      </c>
    </row>
    <row r="19" spans="1:14" s="45" customFormat="1" ht="33.75" customHeight="1">
      <c r="A19" s="27" t="s">
        <v>25</v>
      </c>
      <c r="B19" s="28" t="s">
        <v>36</v>
      </c>
      <c r="C19" s="5">
        <v>98.91</v>
      </c>
      <c r="D19" s="5">
        <f>D7*0.5</f>
        <v>99.66</v>
      </c>
      <c r="E19" s="5">
        <f>D19</f>
        <v>99.66</v>
      </c>
      <c r="F19" s="5">
        <f>D19</f>
        <v>99.66</v>
      </c>
      <c r="G19" s="5">
        <f aca="true" t="shared" si="3" ref="G19:L19">G7/2</f>
        <v>103.29</v>
      </c>
      <c r="H19" s="5">
        <f t="shared" si="3"/>
        <v>103.29</v>
      </c>
      <c r="I19" s="5">
        <f t="shared" si="3"/>
        <v>103.29</v>
      </c>
      <c r="J19" s="5">
        <f t="shared" si="3"/>
        <v>106.835</v>
      </c>
      <c r="K19" s="5">
        <f t="shared" si="3"/>
        <v>106.835</v>
      </c>
      <c r="L19" s="5">
        <f t="shared" si="3"/>
        <v>106.835</v>
      </c>
      <c r="M19" s="5">
        <v>107.11</v>
      </c>
      <c r="N19" s="5">
        <f>M19</f>
        <v>107.11</v>
      </c>
    </row>
    <row r="20" spans="1:14" ht="31.5" customHeight="1">
      <c r="A20" s="27" t="s">
        <v>26</v>
      </c>
      <c r="B20" s="20" t="s">
        <v>37</v>
      </c>
      <c r="C20" s="78">
        <f>C19</f>
        <v>98.91</v>
      </c>
      <c r="D20" s="78">
        <f>D19</f>
        <v>99.66</v>
      </c>
      <c r="E20" s="78">
        <f>D20</f>
        <v>99.66</v>
      </c>
      <c r="F20" s="78">
        <f>D20</f>
        <v>99.66</v>
      </c>
      <c r="G20" s="78">
        <f aca="true" t="shared" si="4" ref="G20:L20">G19</f>
        <v>103.29</v>
      </c>
      <c r="H20" s="78">
        <f t="shared" si="4"/>
        <v>103.29</v>
      </c>
      <c r="I20" s="78">
        <f t="shared" si="4"/>
        <v>103.29</v>
      </c>
      <c r="J20" s="59">
        <f t="shared" si="4"/>
        <v>106.835</v>
      </c>
      <c r="K20" s="59">
        <f t="shared" si="4"/>
        <v>106.835</v>
      </c>
      <c r="L20" s="59">
        <f t="shared" si="4"/>
        <v>106.835</v>
      </c>
      <c r="M20" s="59">
        <f>M19</f>
        <v>107.11</v>
      </c>
      <c r="N20" s="59">
        <f>M19</f>
        <v>107.11</v>
      </c>
    </row>
    <row r="21" spans="1:14" ht="15.75" customHeight="1">
      <c r="A21" s="29"/>
      <c r="B21" s="23" t="s">
        <v>24</v>
      </c>
      <c r="C21" s="78"/>
      <c r="D21" s="78"/>
      <c r="E21" s="78"/>
      <c r="F21" s="78"/>
      <c r="G21" s="78"/>
      <c r="H21" s="78"/>
      <c r="I21" s="78"/>
      <c r="J21" s="60"/>
      <c r="K21" s="60"/>
      <c r="L21" s="60"/>
      <c r="M21" s="60"/>
      <c r="N21" s="60"/>
    </row>
    <row r="22" spans="1:14" ht="15.75" customHeight="1">
      <c r="A22" s="30"/>
      <c r="B22" s="23" t="s">
        <v>34</v>
      </c>
      <c r="C22" s="78"/>
      <c r="D22" s="78"/>
      <c r="E22" s="78"/>
      <c r="F22" s="78"/>
      <c r="G22" s="78"/>
      <c r="H22" s="78"/>
      <c r="I22" s="78"/>
      <c r="J22" s="60"/>
      <c r="K22" s="60"/>
      <c r="L22" s="60"/>
      <c r="M22" s="60"/>
      <c r="N22" s="60"/>
    </row>
    <row r="23" spans="1:14" ht="15.75" customHeight="1">
      <c r="A23" s="30"/>
      <c r="B23" s="23" t="s">
        <v>27</v>
      </c>
      <c r="C23" s="78"/>
      <c r="D23" s="78"/>
      <c r="E23" s="78"/>
      <c r="F23" s="78"/>
      <c r="G23" s="78"/>
      <c r="H23" s="78"/>
      <c r="I23" s="78"/>
      <c r="J23" s="60"/>
      <c r="K23" s="60"/>
      <c r="L23" s="60"/>
      <c r="M23" s="60"/>
      <c r="N23" s="60"/>
    </row>
    <row r="24" spans="1:14" ht="15.75" customHeight="1">
      <c r="A24" s="30"/>
      <c r="B24" s="25" t="s">
        <v>28</v>
      </c>
      <c r="C24" s="78"/>
      <c r="D24" s="78"/>
      <c r="E24" s="78"/>
      <c r="F24" s="78"/>
      <c r="G24" s="78"/>
      <c r="H24" s="78"/>
      <c r="I24" s="78"/>
      <c r="J24" s="67"/>
      <c r="K24" s="67"/>
      <c r="L24" s="67"/>
      <c r="M24" s="67"/>
      <c r="N24" s="67"/>
    </row>
    <row r="25" spans="1:14" s="14" customFormat="1" ht="36" customHeight="1">
      <c r="A25" s="27" t="s">
        <v>43</v>
      </c>
      <c r="B25" s="31" t="s">
        <v>44</v>
      </c>
      <c r="C25" s="5">
        <f>C19</f>
        <v>98.91</v>
      </c>
      <c r="D25" s="5">
        <f>D19</f>
        <v>99.66</v>
      </c>
      <c r="E25" s="5">
        <f>D25</f>
        <v>99.66</v>
      </c>
      <c r="F25" s="5">
        <f>D25</f>
        <v>99.66</v>
      </c>
      <c r="G25" s="5">
        <f>G19</f>
        <v>103.29</v>
      </c>
      <c r="H25" s="5">
        <f>H19</f>
        <v>103.29</v>
      </c>
      <c r="I25" s="5">
        <f>I19</f>
        <v>103.29</v>
      </c>
      <c r="J25" s="5">
        <f>J20</f>
        <v>106.835</v>
      </c>
      <c r="K25" s="5">
        <f>K20</f>
        <v>106.835</v>
      </c>
      <c r="L25" s="5">
        <f>L20</f>
        <v>106.835</v>
      </c>
      <c r="M25" s="5">
        <f>M19</f>
        <v>107.11</v>
      </c>
      <c r="N25" s="5">
        <f>M19</f>
        <v>107.11</v>
      </c>
    </row>
    <row r="26" spans="1:15" ht="20.25" customHeight="1">
      <c r="A26" s="21" t="s">
        <v>29</v>
      </c>
      <c r="B26" s="24" t="s">
        <v>57</v>
      </c>
      <c r="C26" s="10">
        <v>836.9</v>
      </c>
      <c r="D26" s="11">
        <v>995.3</v>
      </c>
      <c r="E26" s="11">
        <v>859</v>
      </c>
      <c r="F26" s="11">
        <v>850.4</v>
      </c>
      <c r="G26" s="6">
        <v>926.8</v>
      </c>
      <c r="H26" s="6">
        <v>921</v>
      </c>
      <c r="I26" s="6">
        <v>943.9</v>
      </c>
      <c r="J26" s="6">
        <v>953.7</v>
      </c>
      <c r="K26" s="6">
        <v>973.8</v>
      </c>
      <c r="L26" s="6">
        <v>987.5</v>
      </c>
      <c r="M26" s="10">
        <v>963.6</v>
      </c>
      <c r="N26" s="10">
        <v>999.7</v>
      </c>
      <c r="O26" s="15"/>
    </row>
    <row r="27" spans="1:15" ht="14.25" customHeight="1">
      <c r="A27" s="21" t="s">
        <v>30</v>
      </c>
      <c r="B27" s="32" t="s">
        <v>35</v>
      </c>
      <c r="C27" s="59">
        <f>C7</f>
        <v>197.81</v>
      </c>
      <c r="D27" s="59">
        <f aca="true" t="shared" si="5" ref="D27:J27">D7</f>
        <v>199.32</v>
      </c>
      <c r="E27" s="59">
        <f t="shared" si="5"/>
        <v>199.32</v>
      </c>
      <c r="F27" s="59">
        <f t="shared" si="5"/>
        <v>199.32</v>
      </c>
      <c r="G27" s="59">
        <f t="shared" si="5"/>
        <v>206.58</v>
      </c>
      <c r="H27" s="59">
        <f t="shared" si="5"/>
        <v>206.58</v>
      </c>
      <c r="I27" s="59">
        <f t="shared" si="5"/>
        <v>206.58</v>
      </c>
      <c r="J27" s="59">
        <f t="shared" si="5"/>
        <v>213.67</v>
      </c>
      <c r="K27" s="59">
        <f>K7</f>
        <v>213.67</v>
      </c>
      <c r="L27" s="59">
        <f>L7</f>
        <v>213.67</v>
      </c>
      <c r="M27" s="59">
        <v>214.21</v>
      </c>
      <c r="N27" s="59">
        <f>M27</f>
        <v>214.21</v>
      </c>
      <c r="O27" s="15"/>
    </row>
    <row r="28" spans="1:15" ht="51.75" customHeight="1">
      <c r="A28" s="75" t="s">
        <v>31</v>
      </c>
      <c r="B28" s="33" t="s">
        <v>38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15"/>
    </row>
    <row r="29" spans="1:14" s="46" customFormat="1" ht="34.5" customHeight="1">
      <c r="A29" s="76"/>
      <c r="B29" s="34" t="s">
        <v>61</v>
      </c>
      <c r="C29" s="4">
        <f>C27*1.2</f>
        <v>237.37199999999999</v>
      </c>
      <c r="D29" s="4">
        <f aca="true" t="shared" si="6" ref="D29:L29">D27*1.2</f>
        <v>239.18399999999997</v>
      </c>
      <c r="E29" s="4">
        <f t="shared" si="6"/>
        <v>239.18399999999997</v>
      </c>
      <c r="F29" s="4">
        <f t="shared" si="6"/>
        <v>239.18399999999997</v>
      </c>
      <c r="G29" s="4">
        <f t="shared" si="6"/>
        <v>247.89600000000002</v>
      </c>
      <c r="H29" s="4">
        <f t="shared" si="6"/>
        <v>247.89600000000002</v>
      </c>
      <c r="I29" s="4">
        <f t="shared" si="6"/>
        <v>247.89600000000002</v>
      </c>
      <c r="J29" s="4">
        <f t="shared" si="6"/>
        <v>256.404</v>
      </c>
      <c r="K29" s="4">
        <f t="shared" si="6"/>
        <v>256.404</v>
      </c>
      <c r="L29" s="4">
        <f t="shared" si="6"/>
        <v>256.404</v>
      </c>
      <c r="M29" s="4">
        <v>257.05</v>
      </c>
      <c r="N29" s="4">
        <f>M29</f>
        <v>257.05</v>
      </c>
    </row>
    <row r="30" spans="1:14" ht="50.25" customHeight="1">
      <c r="A30" s="35" t="s">
        <v>32</v>
      </c>
      <c r="B30" s="36" t="s">
        <v>39</v>
      </c>
      <c r="C30" s="4">
        <f>C27*0.7</f>
        <v>138.46699999999998</v>
      </c>
      <c r="D30" s="4">
        <f>D27*0.7</f>
        <v>139.52399999999997</v>
      </c>
      <c r="E30" s="4">
        <f>D30</f>
        <v>139.52399999999997</v>
      </c>
      <c r="F30" s="4">
        <f>D30</f>
        <v>139.52399999999997</v>
      </c>
      <c r="G30" s="4">
        <f aca="true" t="shared" si="7" ref="G30:L30">G7*0.7</f>
        <v>144.606</v>
      </c>
      <c r="H30" s="4">
        <f t="shared" si="7"/>
        <v>144.606</v>
      </c>
      <c r="I30" s="4">
        <f t="shared" si="7"/>
        <v>144.606</v>
      </c>
      <c r="J30" s="4">
        <f t="shared" si="7"/>
        <v>149.569</v>
      </c>
      <c r="K30" s="4">
        <f t="shared" si="7"/>
        <v>149.569</v>
      </c>
      <c r="L30" s="4">
        <f t="shared" si="7"/>
        <v>149.569</v>
      </c>
      <c r="M30" s="4">
        <f>M18</f>
        <v>149.95</v>
      </c>
      <c r="N30" s="4">
        <f>M18</f>
        <v>149.95</v>
      </c>
    </row>
    <row r="31" spans="1:14" ht="33" customHeight="1">
      <c r="A31" s="23"/>
      <c r="B31" s="84" t="s">
        <v>40</v>
      </c>
      <c r="C31" s="12" t="s">
        <v>56</v>
      </c>
      <c r="D31" s="68" t="s">
        <v>58</v>
      </c>
      <c r="E31" s="69"/>
      <c r="F31" s="69"/>
      <c r="G31" s="81"/>
      <c r="H31" s="81"/>
      <c r="I31" s="82"/>
      <c r="J31" s="68" t="s">
        <v>60</v>
      </c>
      <c r="K31" s="69"/>
      <c r="L31" s="69"/>
      <c r="M31" s="69"/>
      <c r="N31" s="70"/>
    </row>
    <row r="32" spans="1:14" ht="40.5" customHeight="1">
      <c r="A32" s="23"/>
      <c r="B32" s="84"/>
      <c r="C32" s="5">
        <v>796.8</v>
      </c>
      <c r="D32" s="71">
        <v>891.5</v>
      </c>
      <c r="E32" s="83"/>
      <c r="F32" s="83"/>
      <c r="G32" s="81"/>
      <c r="H32" s="81"/>
      <c r="I32" s="82"/>
      <c r="J32" s="71">
        <v>940.1</v>
      </c>
      <c r="K32" s="72"/>
      <c r="L32" s="72"/>
      <c r="M32" s="73"/>
      <c r="N32" s="74"/>
    </row>
    <row r="33" spans="1:14" ht="24" customHeight="1">
      <c r="A33" s="37"/>
      <c r="B33" s="38"/>
      <c r="C33" s="39"/>
      <c r="D33" s="39"/>
      <c r="E33" s="39"/>
      <c r="F33" s="39"/>
      <c r="G33" s="39"/>
      <c r="H33" s="47"/>
      <c r="I33" s="39"/>
      <c r="J33" s="39"/>
      <c r="K33" s="39"/>
      <c r="L33" s="39"/>
      <c r="M33" s="48"/>
      <c r="N33" s="48"/>
    </row>
    <row r="34" spans="1:13" ht="15.75" customHeight="1">
      <c r="A34" s="40"/>
      <c r="B34" s="79" t="s">
        <v>41</v>
      </c>
      <c r="C34" s="14"/>
      <c r="D34" s="14"/>
      <c r="E34" s="14"/>
      <c r="F34" s="14"/>
      <c r="G34" s="14"/>
      <c r="H34" s="14"/>
      <c r="I34" s="38"/>
      <c r="J34" s="41"/>
      <c r="K34" s="41"/>
      <c r="L34" s="41"/>
      <c r="M34" s="49"/>
    </row>
    <row r="35" spans="1:13" ht="15.75" customHeight="1">
      <c r="A35" s="40"/>
      <c r="B35" s="80"/>
      <c r="C35" s="14"/>
      <c r="D35" s="14"/>
      <c r="E35" s="14"/>
      <c r="F35" s="14" t="s">
        <v>42</v>
      </c>
      <c r="G35" s="14"/>
      <c r="H35" s="14"/>
      <c r="I35" s="38"/>
      <c r="J35" s="41"/>
      <c r="K35" s="41"/>
      <c r="L35" s="39"/>
      <c r="M35" s="48"/>
    </row>
    <row r="36" spans="1:14" ht="18">
      <c r="A36" s="13" t="s">
        <v>16</v>
      </c>
      <c r="J36" s="41"/>
      <c r="K36" s="41"/>
      <c r="L36" s="39"/>
      <c r="N36" s="42" t="s">
        <v>16</v>
      </c>
    </row>
    <row r="42" spans="5:7" ht="18">
      <c r="E42" s="50"/>
      <c r="F42" s="50"/>
      <c r="G42" s="50"/>
    </row>
    <row r="43" spans="1:14" ht="18">
      <c r="A43" s="13" t="s">
        <v>16</v>
      </c>
      <c r="J43" s="41"/>
      <c r="K43" s="41"/>
      <c r="N43" s="42" t="s">
        <v>16</v>
      </c>
    </row>
    <row r="44" spans="13:14" ht="18">
      <c r="M44" s="14"/>
      <c r="N44" s="14"/>
    </row>
    <row r="45" spans="13:14" ht="18">
      <c r="M45" s="14"/>
      <c r="N45" s="14"/>
    </row>
  </sheetData>
  <sheetProtection/>
  <mergeCells count="48">
    <mergeCell ref="B34:B35"/>
    <mergeCell ref="G27:G28"/>
    <mergeCell ref="H27:H28"/>
    <mergeCell ref="I27:I28"/>
    <mergeCell ref="F27:F28"/>
    <mergeCell ref="D31:I31"/>
    <mergeCell ref="D32:I32"/>
    <mergeCell ref="B31:B32"/>
    <mergeCell ref="C27:C28"/>
    <mergeCell ref="D27:D28"/>
    <mergeCell ref="A28:A29"/>
    <mergeCell ref="C5:N5"/>
    <mergeCell ref="C20:C24"/>
    <mergeCell ref="D20:D24"/>
    <mergeCell ref="E20:E24"/>
    <mergeCell ref="F20:F24"/>
    <mergeCell ref="G20:G24"/>
    <mergeCell ref="H20:H24"/>
    <mergeCell ref="I20:I24"/>
    <mergeCell ref="J20:J24"/>
    <mergeCell ref="E27:E28"/>
    <mergeCell ref="J31:N31"/>
    <mergeCell ref="J32:N32"/>
    <mergeCell ref="N9:N10"/>
    <mergeCell ref="G9:G10"/>
    <mergeCell ref="H9:H10"/>
    <mergeCell ref="I9:I10"/>
    <mergeCell ref="J9:J10"/>
    <mergeCell ref="E9:E10"/>
    <mergeCell ref="F9:F10"/>
    <mergeCell ref="A2:N2"/>
    <mergeCell ref="K20:K24"/>
    <mergeCell ref="M20:M24"/>
    <mergeCell ref="N20:N24"/>
    <mergeCell ref="K9:K10"/>
    <mergeCell ref="L9:L10"/>
    <mergeCell ref="M9:M10"/>
    <mergeCell ref="L20:L24"/>
    <mergeCell ref="A1:N1"/>
    <mergeCell ref="A5:A6"/>
    <mergeCell ref="B5:B6"/>
    <mergeCell ref="N27:N28"/>
    <mergeCell ref="J27:J28"/>
    <mergeCell ref="K27:K28"/>
    <mergeCell ref="L27:L28"/>
    <mergeCell ref="M27:M28"/>
    <mergeCell ref="C9:C10"/>
    <mergeCell ref="D9:D10"/>
  </mergeCells>
  <printOptions/>
  <pageMargins left="0.1968503937007874" right="0.1968503937007874" top="0.5905511811023623" bottom="0.1968503937007874" header="0.15748031496062992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 Сергей Георгиевич</dc:creator>
  <cp:keywords/>
  <dc:description/>
  <cp:lastModifiedBy>Карари Светлана Анатольевна</cp:lastModifiedBy>
  <cp:lastPrinted>2018-10-30T10:22:19Z</cp:lastPrinted>
  <dcterms:created xsi:type="dcterms:W3CDTF">2003-12-23T14:07:28Z</dcterms:created>
  <dcterms:modified xsi:type="dcterms:W3CDTF">2018-11-26T14:45:13Z</dcterms:modified>
  <cp:category/>
  <cp:version/>
  <cp:contentType/>
  <cp:contentStatus/>
</cp:coreProperties>
</file>